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fileSharing readOnlyRecommended="1" userName="Chris Monache" algorithmName="SHA-512" hashValue="2lC4U8ooNhDuXU9VhZy/Qybw2GfqBjC8YqQi69/vHcWYE3h783j8ZAjAsHHYz6e++bRrlu1h4FgW8KA3BuKctg==" saltValue="pQGV+5E9LA8H7K8/diE7PA==" spinCount="100000"/>
  <workbookPr/>
  <mc:AlternateContent xmlns:mc="http://schemas.openxmlformats.org/markup-compatibility/2006">
    <mc:Choice Requires="x15">
      <x15ac:absPath xmlns:x15ac="http://schemas.microsoft.com/office/spreadsheetml/2010/11/ac" url="/Users/cmonache/Documents/06. New Company/Product Reviews/"/>
    </mc:Choice>
  </mc:AlternateContent>
  <xr:revisionPtr revIDLastSave="0" documentId="13_ncr:1_{F26D7ED6-D0E4-CD49-B784-79B05C6AF130}" xr6:coauthVersionLast="47" xr6:coauthVersionMax="47" xr10:uidLastSave="{00000000-0000-0000-0000-000000000000}"/>
  <bookViews>
    <workbookView xWindow="8260" yWindow="760" windowWidth="26980" windowHeight="17680" xr2:uid="{00000000-000D-0000-FFFF-FFFF00000000}"/>
  </bookViews>
  <sheets>
    <sheet name="Log" sheetId="2" r:id="rId1"/>
    <sheet name="Sheet1" sheetId="3" r:id="rId2"/>
  </sheets>
  <definedNames>
    <definedName name="_xlnm._FilterDatabase" localSheetId="0" hidden="1">Log!$A$10:$K$29</definedName>
    <definedName name="_xlnm.Print_Area" localSheetId="0">Log!$A$1:$K$32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C12" i="2"/>
  <c r="D14" i="2"/>
  <c r="F14" i="2"/>
  <c r="F13" i="2"/>
  <c r="C29" i="2"/>
  <c r="C5" i="2"/>
  <c r="H2" i="3"/>
  <c r="H4" i="3"/>
  <c r="D12" i="2"/>
  <c r="F12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E29" i="2"/>
  <c r="H7" i="3" a="1"/>
  <c r="H7" i="3"/>
  <c r="F11" i="2"/>
  <c r="D3" i="3"/>
  <c r="D4" i="3"/>
  <c r="D5" i="3"/>
  <c r="D6" i="3"/>
  <c r="D7" i="3"/>
  <c r="D8" i="3"/>
  <c r="D9" i="3"/>
  <c r="D10" i="3"/>
  <c r="D11" i="3"/>
  <c r="B6" i="3"/>
  <c r="E12" i="3"/>
  <c r="D29" i="2"/>
  <c r="F29" i="2"/>
  <c r="H9" i="3"/>
  <c r="C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<sst xmlns="http://schemas.openxmlformats.org/spreadsheetml/2006/main" count="63" uniqueCount="37">
  <si>
    <t>Date</t>
  </si>
  <si>
    <t>MM/DD/YYYY</t>
  </si>
  <si>
    <t>Test#</t>
  </si>
  <si>
    <t>Caliber:</t>
  </si>
  <si>
    <t>Manufacturer:</t>
  </si>
  <si>
    <t>Failures #</t>
  </si>
  <si>
    <t>Rounds #</t>
  </si>
  <si>
    <t>Total</t>
  </si>
  <si>
    <t>9mm</t>
  </si>
  <si>
    <t>Grain</t>
  </si>
  <si>
    <t>Projectile</t>
  </si>
  <si>
    <t>Ammo</t>
  </si>
  <si>
    <t>Time</t>
  </si>
  <si>
    <t>Comment</t>
  </si>
  <si>
    <t xml:space="preserve">Planned Test Rounds: </t>
  </si>
  <si>
    <t>Percent Complete:</t>
  </si>
  <si>
    <t>Planned Completion:</t>
  </si>
  <si>
    <t>Rest</t>
  </si>
  <si>
    <t>Thickness</t>
  </si>
  <si>
    <t>Pointer</t>
  </si>
  <si>
    <t>Values</t>
  </si>
  <si>
    <t>Labels</t>
  </si>
  <si>
    <t>Value</t>
  </si>
  <si>
    <t>Performance Label</t>
  </si>
  <si>
    <t>Reliability %</t>
  </si>
  <si>
    <t>Pass #</t>
  </si>
  <si>
    <t>Fenix</t>
  </si>
  <si>
    <t>FMJ</t>
  </si>
  <si>
    <t>Zero Failures</t>
  </si>
  <si>
    <t>Low Failures</t>
  </si>
  <si>
    <t>Medium Failures</t>
  </si>
  <si>
    <t>High Failures</t>
  </si>
  <si>
    <t>00:00-20:00</t>
  </si>
  <si>
    <t>CZ P10C</t>
  </si>
  <si>
    <t>CZ</t>
  </si>
  <si>
    <t>Hornady</t>
  </si>
  <si>
    <t>Critical Defense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</si>
</sst>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6" x14ac:knownFonts="1">
    <font>
      <sz val="10"/>
      <name val="Arial"/>
    </font>
    <font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22"/>
      <color theme="4" tint="-0.499984740745262"/>
      <name val="Segoe UI"/>
      <family val="2"/>
    </font>
    <font>
      <sz val="12"/>
      <color theme="2" tint="-0.89999084444715716"/>
      <name val="Segoe UI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4" tint="-0.499984740745262"/>
      <name val="Segoe UI"/>
      <family val="2"/>
    </font>
    <font>
      <b/>
      <sz val="10"/>
      <name val="Arial"/>
      <family val="2"/>
    </font>
    <font>
      <b/>
      <sz val="8"/>
      <name val="Arial"/>
      <family val="2"/>
    </font>
    <font>
      <sz val="24"/>
      <color theme="4" tint="-0.499984740745262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5">
    <xf numFmtId="0" fontId="0" fillId="0" borderId="0"/>
    <xf numFmtId="0" fontId="1" fillId="0" borderId="0"/>
    <xf numFmtId="0" fontId="3" fillId="2" borderId="2">
      <alignment horizontal="center" vertical="center" wrapText="1"/>
    </xf>
    <xf numFmtId="9" fontId="6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2" fillId="0" borderId="0" xfId="0" applyFont="1" applyFill="1" applyBorder="1" applyAlignment="1">
      <alignment horizontal="left" vertical="justify" indent="2"/>
    </xf>
    <xf numFmtId="49" fontId="5" fillId="3" borderId="1" xfId="0" applyNumberFormat="1" applyFont="1" applyFill="1" applyBorder="1" applyAlignment="1">
      <alignment horizontal="left" vertical="center" wrapText="1" indent="1"/>
    </xf>
    <xf numFmtId="0" fontId="2" fillId="0" borderId="0" xfId="0" applyFont="1" applyFill="1" applyBorder="1"/>
    <xf numFmtId="0" fontId="3" fillId="2" borderId="2" xfId="0" applyFont="1" applyFill="1" applyBorder="1" applyAlignment="1">
      <alignment horizontal="left" vertical="center" wrapText="1" indent="1"/>
    </xf>
    <xf numFmtId="0" fontId="3" fillId="2" borderId="2" xfId="2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 wrapText="1"/>
    </xf>
    <xf numFmtId="9" fontId="3" fillId="2" borderId="2" xfId="2" applyNumberFormat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indent="1"/>
    </xf>
    <xf numFmtId="0" fontId="7" fillId="2" borderId="0" xfId="0" applyFont="1" applyFill="1" applyBorder="1" applyAlignment="1">
      <alignment horizontal="left" vertical="center" indent="1"/>
    </xf>
    <xf numFmtId="9" fontId="7" fillId="2" borderId="0" xfId="3" applyFont="1" applyFill="1" applyBorder="1" applyAlignment="1">
      <alignment horizontal="left" vertical="center" indent="1"/>
    </xf>
    <xf numFmtId="0" fontId="8" fillId="0" borderId="0" xfId="4"/>
    <xf numFmtId="0" fontId="8" fillId="0" borderId="3" xfId="4" applyBorder="1" applyAlignment="1">
      <alignment horizontal="center"/>
    </xf>
    <xf numFmtId="0" fontId="8" fillId="0" borderId="4" xfId="4" applyBorder="1" applyAlignment="1">
      <alignment horizontal="center"/>
    </xf>
    <xf numFmtId="0" fontId="8" fillId="4" borderId="5" xfId="4" applyFill="1" applyBorder="1"/>
    <xf numFmtId="0" fontId="9" fillId="4" borderId="5" xfId="4" applyFont="1" applyFill="1" applyBorder="1"/>
    <xf numFmtId="0" fontId="8" fillId="5" borderId="5" xfId="4" applyFill="1" applyBorder="1"/>
    <xf numFmtId="0" fontId="9" fillId="5" borderId="5" xfId="4" applyFont="1" applyFill="1" applyBorder="1"/>
    <xf numFmtId="0" fontId="9" fillId="6" borderId="5" xfId="4" applyFont="1" applyFill="1" applyBorder="1"/>
    <xf numFmtId="0" fontId="10" fillId="7" borderId="6" xfId="4" applyFont="1" applyFill="1" applyBorder="1" applyAlignment="1">
      <alignment horizontal="center" vertical="center"/>
    </xf>
    <xf numFmtId="0" fontId="10" fillId="7" borderId="7" xfId="4" applyFont="1" applyFill="1" applyBorder="1" applyAlignment="1">
      <alignment horizontal="left" vertical="center"/>
    </xf>
    <xf numFmtId="0" fontId="10" fillId="7" borderId="7" xfId="4" applyFont="1" applyFill="1" applyBorder="1" applyAlignment="1">
      <alignment horizontal="center" vertical="center"/>
    </xf>
    <xf numFmtId="1" fontId="8" fillId="6" borderId="5" xfId="3" applyNumberFormat="1" applyFont="1" applyFill="1" applyBorder="1"/>
    <xf numFmtId="0" fontId="4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center" indent="1"/>
    </xf>
    <xf numFmtId="9" fontId="11" fillId="2" borderId="0" xfId="3" applyFont="1" applyFill="1" applyBorder="1" applyAlignment="1">
      <alignment horizontal="left" vertical="center" indent="1"/>
    </xf>
    <xf numFmtId="14" fontId="3" fillId="2" borderId="2" xfId="2" applyNumberFormat="1" applyAlignment="1">
      <alignment horizontal="left" vertical="center" wrapText="1" indent="1"/>
    </xf>
    <xf numFmtId="0" fontId="13" fillId="2" borderId="2" xfId="0" applyFont="1" applyFill="1" applyBorder="1" applyAlignment="1">
      <alignment horizontal="left" vertical="center" wrapText="1" indent="1"/>
    </xf>
    <xf numFmtId="0" fontId="13" fillId="2" borderId="2" xfId="2" applyFont="1" applyAlignment="1">
      <alignment horizontal="left" vertical="center" wrapText="1" indent="1"/>
    </xf>
    <xf numFmtId="10" fontId="13" fillId="2" borderId="2" xfId="2" applyNumberFormat="1" applyFont="1" applyAlignment="1">
      <alignment horizontal="center" vertical="center" wrapText="1"/>
    </xf>
    <xf numFmtId="0" fontId="14" fillId="0" borderId="0" xfId="0" applyFont="1" applyFill="1" applyBorder="1"/>
    <xf numFmtId="0" fontId="15" fillId="2" borderId="0" xfId="0" applyFont="1" applyFill="1" applyBorder="1" applyAlignment="1">
      <alignment vertical="top"/>
    </xf>
    <xf numFmtId="164" fontId="3" fillId="2" borderId="2" xfId="2" applyNumberFormat="1" applyAlignment="1">
      <alignment horizontal="left" vertical="center" wrapText="1" indent="1"/>
    </xf>
  </cellXfs>
  <cellStyles count="5">
    <cellStyle name="Body" xfId="2" xr:uid="{00000000-0005-0000-0000-000000000000}"/>
    <cellStyle name="Normal" xfId="0" builtinId="0"/>
    <cellStyle name="Normal 2" xfId="4" xr:uid="{56C62982-4AF3-CE4A-8F02-09C105578C98}"/>
    <cellStyle name="Percent" xfId="3" builtinId="5"/>
    <cellStyle name="Style 1" xfId="1" xr:uid="{00000000-0005-0000-0000-000002000000}"/>
  </cellStyles>
  <dxfs count="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CompleteRate</c:v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C8-5546-A69C-23AA11487577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C8-5546-A69C-23AA11487577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C8-5546-A69C-23AA11487577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C8-5546-A69C-23AA11487577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FC8-5546-A69C-23AA11487577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FC8-5546-A69C-23AA11487577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FC8-5546-A69C-23AA11487577}"/>
              </c:ext>
            </c:extLst>
          </c:dPt>
          <c:dPt>
            <c:idx val="7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FC8-5546-A69C-23AA11487577}"/>
              </c:ext>
            </c:extLst>
          </c:dPt>
          <c:dPt>
            <c:idx val="8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9FC8-5546-A69C-23AA11487577}"/>
              </c:ext>
            </c:extLst>
          </c:dPt>
          <c:dPt>
            <c:idx val="9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C8-5546-A69C-23AA11487577}"/>
              </c:ext>
            </c:extLst>
          </c:dPt>
          <c:dPt>
            <c:idx val="1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C8-5546-A69C-23AA11487577}"/>
              </c:ext>
            </c:extLst>
          </c:dPt>
          <c:dLbls>
            <c:dLbl>
              <c:idx val="0"/>
              <c:layout>
                <c:manualLayout>
                  <c:x val="-4.7222218090794604E-2"/>
                  <c:y val="-7.6822165370394255E-2"/>
                </c:manualLayout>
              </c:layout>
              <c:tx>
                <c:rich>
                  <a:bodyPr/>
                  <a:lstStyle/>
                  <a:p>
                    <a:fld id="{86ADC155-9D54-934F-941F-5CE5CC1273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FC8-5546-A69C-23AA11487577}"/>
                </c:ext>
              </c:extLst>
            </c:dLbl>
            <c:dLbl>
              <c:idx val="1"/>
              <c:layout>
                <c:manualLayout>
                  <c:x val="-3.0222219578108524E-2"/>
                  <c:y val="-0.1065597777718372"/>
                </c:manualLayout>
              </c:layout>
              <c:tx>
                <c:rich>
                  <a:bodyPr/>
                  <a:lstStyle/>
                  <a:p>
                    <a:fld id="{6C432E92-07C5-CA4E-A85C-4E2B6FCF08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FC8-5546-A69C-23AA11487577}"/>
                </c:ext>
              </c:extLst>
            </c:dLbl>
            <c:dLbl>
              <c:idx val="2"/>
              <c:layout>
                <c:manualLayout>
                  <c:x val="-1.8888887236317826E-2"/>
                  <c:y val="-0.10160350903826339"/>
                </c:manualLayout>
              </c:layout>
              <c:tx>
                <c:rich>
                  <a:bodyPr/>
                  <a:lstStyle/>
                  <a:p>
                    <a:fld id="{DB41A6B1-D741-294D-B393-4FC0D17AF0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FC8-5546-A69C-23AA11487577}"/>
                </c:ext>
              </c:extLst>
            </c:dLbl>
            <c:dLbl>
              <c:idx val="3"/>
              <c:layout>
                <c:manualLayout>
                  <c:x val="1.0966579418976321E-2"/>
                  <c:y val="-0.10160345782251978"/>
                </c:manualLayout>
              </c:layout>
              <c:tx>
                <c:rich>
                  <a:bodyPr/>
                  <a:lstStyle/>
                  <a:p>
                    <a:fld id="{BC303B34-EBE1-AC42-94BC-BB35206839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FC8-5546-A69C-23AA11487577}"/>
                </c:ext>
              </c:extLst>
            </c:dLbl>
            <c:dLbl>
              <c:idx val="4"/>
              <c:layout>
                <c:manualLayout>
                  <c:x val="4.3444440643531E-2"/>
                  <c:y val="-8.6734702837541908E-2"/>
                </c:manualLayout>
              </c:layout>
              <c:tx>
                <c:rich>
                  <a:bodyPr/>
                  <a:lstStyle/>
                  <a:p>
                    <a:fld id="{8E19F013-277A-944B-A585-9BD6A5E7CC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FC8-5546-A69C-23AA11487577}"/>
                </c:ext>
              </c:extLst>
            </c:dLbl>
            <c:dLbl>
              <c:idx val="5"/>
              <c:layout>
                <c:manualLayout>
                  <c:x val="7.5555548945271236E-2"/>
                  <c:y val="-5.451895606931205E-2"/>
                </c:manualLayout>
              </c:layout>
              <c:tx>
                <c:rich>
                  <a:bodyPr/>
                  <a:lstStyle/>
                  <a:p>
                    <a:fld id="{AD47D67A-EF68-C840-8332-99AF4879E1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FC8-5546-A69C-23AA11487577}"/>
                </c:ext>
              </c:extLst>
            </c:dLbl>
            <c:dLbl>
              <c:idx val="6"/>
              <c:layout>
                <c:manualLayout>
                  <c:x val="7.9333326392534875E-2"/>
                  <c:y val="-3.4693881135016785E-2"/>
                </c:manualLayout>
              </c:layout>
              <c:tx>
                <c:rich>
                  <a:bodyPr/>
                  <a:lstStyle/>
                  <a:p>
                    <a:fld id="{C2D0326C-770C-E94B-BA48-EDC443C037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FC8-5546-A69C-23AA11487577}"/>
                </c:ext>
              </c:extLst>
            </c:dLbl>
            <c:dLbl>
              <c:idx val="7"/>
              <c:layout>
                <c:manualLayout>
                  <c:x val="8.3111103839798445E-2"/>
                  <c:y val="2.4781343667869115E-3"/>
                </c:manualLayout>
              </c:layout>
              <c:tx>
                <c:rich>
                  <a:bodyPr/>
                  <a:lstStyle/>
                  <a:p>
                    <a:fld id="{86ADE2E5-BDBB-6545-816E-92F417E32E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9FC8-5546-A69C-23AA11487577}"/>
                </c:ext>
              </c:extLst>
            </c:dLbl>
            <c:dLbl>
              <c:idx val="8"/>
              <c:layout>
                <c:manualLayout>
                  <c:x val="7.1777771498007598E-2"/>
                  <c:y val="2.7259478034656025E-2"/>
                </c:manualLayout>
              </c:layout>
              <c:tx>
                <c:rich>
                  <a:bodyPr/>
                  <a:lstStyle/>
                  <a:p>
                    <a:fld id="{86FE8343-AF2E-194E-86FF-69D1E497ED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9FC8-5546-A69C-23AA11487577}"/>
                </c:ext>
              </c:extLst>
            </c:dLbl>
            <c:dLbl>
              <c:idx val="9"/>
              <c:layout>
                <c:manualLayout>
                  <c:x val="6.0444439156217049E-2"/>
                  <c:y val="4.956268733573823E-2"/>
                </c:manualLayout>
              </c:layout>
              <c:tx>
                <c:rich>
                  <a:bodyPr/>
                  <a:lstStyle/>
                  <a:p>
                    <a:fld id="{1A0B3417-124A-6D46-B552-EA72CF1F6C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FC8-5546-A69C-23AA1148757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FC8-5546-A69C-23AA114875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numRef>
              <c:f>Sheet1!$H$2:$H$4</c:f>
              <c:numCache>
                <c:formatCode>General</c:formatCode>
                <c:ptCount val="3"/>
                <c:pt idx="0" formatCode="0">
                  <c:v>90</c:v>
                </c:pt>
                <c:pt idx="1">
                  <c:v>2</c:v>
                </c:pt>
                <c:pt idx="2">
                  <c:v>108</c:v>
                </c:pt>
              </c:numCache>
            </c:numRef>
          </c:cat>
          <c:val>
            <c:numRef>
              <c:f>Sheet1!$E$2:$E$12</c:f>
              <c:numCache>
                <c:formatCode>General</c:formatCode>
                <c:ptCount val="1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Sheet1!$D$2:$D$11</c15:f>
                <c15:dlblRangeCache>
                  <c:ptCount val="10"/>
                  <c:pt idx="0">
                    <c:v>10</c:v>
                  </c:pt>
                  <c:pt idx="1">
                    <c:v>20</c:v>
                  </c:pt>
                  <c:pt idx="2">
                    <c:v>30</c:v>
                  </c:pt>
                  <c:pt idx="3">
                    <c:v>40</c:v>
                  </c:pt>
                  <c:pt idx="4">
                    <c:v>50</c:v>
                  </c:pt>
                  <c:pt idx="5">
                    <c:v>60</c:v>
                  </c:pt>
                  <c:pt idx="6">
                    <c:v>70</c:v>
                  </c:pt>
                  <c:pt idx="7">
                    <c:v>80</c:v>
                  </c:pt>
                  <c:pt idx="8">
                    <c:v>90</c:v>
                  </c:pt>
                  <c:pt idx="9">
                    <c:v>100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FC8-5546-A69C-23AA11487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75"/>
      </c:doughnutChart>
      <c:pieChart>
        <c:varyColors val="1"/>
        <c:ser>
          <c:idx val="1"/>
          <c:order val="1"/>
          <c:tx>
            <c:v>Pointer</c:v>
          </c:tx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D-0EF9-6448-90DD-614E4407EBDF}"/>
              </c:ext>
            </c:extLst>
          </c:dPt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1E-0EF9-6448-90DD-614E4407EBDF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1F-0EF9-6448-90DD-614E4407EBDF}"/>
              </c:ext>
            </c:extLst>
          </c:dPt>
          <c:val>
            <c:numRef>
              <c:f>Sheet1!$H$2:$H$4</c:f>
              <c:numCache>
                <c:formatCode>General</c:formatCode>
                <c:ptCount val="3"/>
                <c:pt idx="0" formatCode="0">
                  <c:v>90</c:v>
                </c:pt>
                <c:pt idx="1">
                  <c:v>2</c:v>
                </c:pt>
                <c:pt idx="2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EF9-6448-90DD-614E4407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1656000121614"/>
          <c:y val="0.10464867047498938"/>
          <c:w val="0.54809731385485394"/>
          <c:h val="0.79772745186703231"/>
        </c:manualLayout>
      </c:layout>
      <c:doughnutChart>
        <c:varyColors val="1"/>
        <c:ser>
          <c:idx val="0"/>
          <c:order val="0"/>
          <c:tx>
            <c:v>PassOrFail</c:v>
          </c:tx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DD-AE4A-8505-9AC6D3B422A3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DD-AE4A-8505-9AC6D3B422A3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DD-AE4A-8505-9AC6D3B422A3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FDD-AE4A-8505-9AC6D3B422A3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DD-AE4A-8505-9AC6D3B422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FDD-AE4A-8505-9AC6D3B422A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FDD-AE4A-8505-9AC6D3B422A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FDD-AE4A-8505-9AC6D3B422A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FDD-AE4A-8505-9AC6D3B422A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FDD-AE4A-8505-9AC6D3B422A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FDD-AE4A-8505-9AC6D3B422A3}"/>
              </c:ext>
            </c:extLst>
          </c:dPt>
          <c:dLbls>
            <c:dLbl>
              <c:idx val="0"/>
              <c:layout>
                <c:manualLayout>
                  <c:x val="-7.5412726885774217E-2"/>
                  <c:y val="-3.0353742568999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D3D4C60-577B-F14C-8138-546C2F9D506C}" type="CELLRANGE">
                      <a:rPr lang="en-US"/>
                      <a:pPr>
                        <a:defRPr b="1"/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63513575142136"/>
                      <c:h val="9.829455177535044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FDD-AE4A-8505-9AC6D3B422A3}"/>
                </c:ext>
              </c:extLst>
            </c:dLbl>
            <c:dLbl>
              <c:idx val="1"/>
              <c:layout>
                <c:manualLayout>
                  <c:x val="-6.7005921764612897E-2"/>
                  <c:y val="-7.149833154766209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1B25D7D-BED4-CC46-B74B-7A5198D9950C}" type="CELLRANGE">
                      <a:rPr lang="en-US"/>
                      <a:pPr>
                        <a:defRPr b="1"/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66369979629686"/>
                      <c:h val="0.1369309122689112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FDD-AE4A-8505-9AC6D3B422A3}"/>
                </c:ext>
              </c:extLst>
            </c:dLbl>
            <c:dLbl>
              <c:idx val="2"/>
              <c:layout>
                <c:manualLayout>
                  <c:x val="5.8004849350886262E-2"/>
                  <c:y val="-8.346753729846934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AAFCB08-527C-7544-BE69-C52936A66AF5}" type="CELLRANGE">
                      <a:rPr lang="en-US"/>
                      <a:pPr>
                        <a:defRPr b="1"/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604777902769752E-2"/>
                      <c:h val="0.1018069481838559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FDD-AE4A-8505-9AC6D3B422A3}"/>
                </c:ext>
              </c:extLst>
            </c:dLbl>
            <c:dLbl>
              <c:idx val="3"/>
              <c:layout>
                <c:manualLayout>
                  <c:x val="8.1638879176674381E-2"/>
                  <c:y val="-4.36661398072053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940764D-393C-774C-B876-EFEFEDCC71EB}" type="CELLRANGE">
                      <a:rPr lang="en-US"/>
                      <a:pPr>
                        <a:defRPr b="1"/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849214070718416E-2"/>
                      <c:h val="0.1123441374093725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FDD-AE4A-8505-9AC6D3B422A3}"/>
                </c:ext>
              </c:extLst>
            </c:dLbl>
            <c:dLbl>
              <c:idx val="4"/>
              <c:layout>
                <c:manualLayout>
                  <c:x val="4.3444440643531E-2"/>
                  <c:y val="-8.6734702837541908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9-9FDD-AE4A-8505-9AC6D3B422A3}"/>
                </c:ext>
              </c:extLst>
            </c:dLbl>
            <c:dLbl>
              <c:idx val="5"/>
              <c:layout>
                <c:manualLayout>
                  <c:x val="7.5555548945271236E-2"/>
                  <c:y val="-5.451895606931205E-2"/>
                </c:manualLayout>
              </c:layout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B-9FDD-AE4A-8505-9AC6D3B422A3}"/>
                </c:ext>
              </c:extLst>
            </c:dLbl>
            <c:dLbl>
              <c:idx val="6"/>
              <c:layout>
                <c:manualLayout>
                  <c:x val="7.9333326392534875E-2"/>
                  <c:y val="-3.4693881135016785E-2"/>
                </c:manualLayout>
              </c:layout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D-9FDD-AE4A-8505-9AC6D3B422A3}"/>
                </c:ext>
              </c:extLst>
            </c:dLbl>
            <c:dLbl>
              <c:idx val="7"/>
              <c:layout>
                <c:manualLayout>
                  <c:x val="8.3111103839798445E-2"/>
                  <c:y val="2.4781343667869115E-3"/>
                </c:manualLayout>
              </c:layout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F-9FDD-AE4A-8505-9AC6D3B422A3}"/>
                </c:ext>
              </c:extLst>
            </c:dLbl>
            <c:dLbl>
              <c:idx val="8"/>
              <c:layout>
                <c:manualLayout>
                  <c:x val="7.1777771498007598E-2"/>
                  <c:y val="2.7259478034656025E-2"/>
                </c:manualLayout>
              </c:layout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1-9FDD-AE4A-8505-9AC6D3B422A3}"/>
                </c:ext>
              </c:extLst>
            </c:dLbl>
            <c:dLbl>
              <c:idx val="9"/>
              <c:layout>
                <c:manualLayout>
                  <c:x val="6.0444439156217049E-2"/>
                  <c:y val="4.956268733573823E-2"/>
                </c:manualLayout>
              </c:layout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13-9FDD-AE4A-8505-9AC6D3B42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numRef>
              <c:f>Sheet1!$D$2:$D$11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cat>
          <c:val>
            <c:numRef>
              <c:f>Sheet1!$B$2:$B$6</c:f>
              <c:numCache>
                <c:formatCode>General</c:formatCode>
                <c:ptCount val="5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Sheet1!$A$2:$A$5</c15:f>
                <c15:dlblRangeCache>
                  <c:ptCount val="4"/>
                  <c:pt idx="0">
                    <c:v>High Failures</c:v>
                  </c:pt>
                  <c:pt idx="1">
                    <c:v>Medium Failures</c:v>
                  </c:pt>
                  <c:pt idx="2">
                    <c:v>Low Failures</c:v>
                  </c:pt>
                  <c:pt idx="3">
                    <c:v>Zero Failures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9FDD-AE4A-8505-9AC6D3B42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  <c:holeSize val="75"/>
      </c:doughnutChart>
      <c:pieChart>
        <c:varyColors val="0"/>
        <c:ser>
          <c:idx val="1"/>
          <c:order val="1"/>
          <c:tx>
            <c:v>Pointer</c:v>
          </c:tx>
          <c:spPr>
            <a:solidFill>
              <a:schemeClr val="accent2"/>
            </a:solidFill>
            <a:ln w="19050">
              <a:noFill/>
            </a:ln>
            <a:effectLst/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9FDD-AE4A-8505-9AC6D3B422A3}"/>
              </c:ext>
            </c:extLst>
          </c:dPt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1A-9FDD-AE4A-8505-9AC6D3B422A3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FDD-AE4A-8505-9AC6D3B422A3}"/>
              </c:ext>
            </c:extLst>
          </c:dPt>
          <c:val>
            <c:numRef>
              <c:f>Sheet1!$H$7:$H$9</c:f>
              <c:numCache>
                <c:formatCode>General</c:formatCode>
                <c:ptCount val="3"/>
                <c:pt idx="0" formatCode="0">
                  <c:v>85</c:v>
                </c:pt>
                <c:pt idx="1">
                  <c:v>2</c:v>
                </c:pt>
                <c:pt idx="2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FDD-AE4A-8505-9AC6D3B42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102126</xdr:colOff>
      <xdr:row>0</xdr:row>
      <xdr:rowOff>274171</xdr:rowOff>
    </xdr:from>
    <xdr:to>
      <xdr:col>8</xdr:col>
      <xdr:colOff>713318</xdr:colOff>
      <xdr:row>12</xdr:row>
      <xdr:rowOff>219076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15DEFC6-BE55-3044-93DE-17176C94B6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3620812</xdr:colOff>
      <xdr:row>29</xdr:row>
      <xdr:rowOff>38629</xdr:rowOff>
    </xdr:from>
    <xdr:to>
      <xdr:col>11</xdr:col>
      <xdr:colOff>145518</xdr:colOff>
      <xdr:row>41</xdr:row>
      <xdr:rowOff>38630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C02966A-2935-7647-84DF-D87CD7FAC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4712" y="8534929"/>
          <a:ext cx="1820606" cy="1765301"/>
        </a:xfrm>
        <a:prstGeom prst="rect">
          <a:avLst/>
        </a:prstGeom>
      </xdr:spPr>
    </xdr:pic>
    <xdr:clientData/>
  </xdr:twoCellAnchor>
  <xdr:twoCellAnchor editAs="absolute">
    <xdr:from>
      <xdr:col>7</xdr:col>
      <xdr:colOff>774700</xdr:colOff>
      <xdr:row>0</xdr:row>
      <xdr:rowOff>232335</xdr:rowOff>
    </xdr:from>
    <xdr:to>
      <xdr:col>10</xdr:col>
      <xdr:colOff>2430460</xdr:colOff>
      <xdr:row>13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BA8EADE-4903-C247-BA6E-E618561FD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29</xdr:row>
      <xdr:rowOff>90488</xdr:rowOff>
    </xdr:from>
    <xdr:to>
      <xdr:col>4</xdr:col>
      <xdr:colOff>482600</xdr:colOff>
      <xdr:row>32</xdr:row>
      <xdr:rowOff>64029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5632FB0-A57A-E64B-A676-0980F0CCCA21}"/>
            </a:ext>
          </a:extLst>
        </xdr:cNvPr>
        <xdr:cNvSpPr txBox="1"/>
      </xdr:nvSpPr>
      <xdr:spPr>
        <a:xfrm>
          <a:off x="231246" y="8586788"/>
          <a:ext cx="4162954" cy="4815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/>
            <a:t>THEDAYWARRIOR.COM</a:t>
          </a:r>
        </a:p>
      </xdr:txBody>
    </xdr:sp>
    <xdr:clientData/>
  </xdr:twoCellAnchor>
  <xdr:twoCellAnchor editAs="oneCell">
    <xdr:from>
      <xdr:col>10</xdr:col>
      <xdr:colOff>2514600</xdr:colOff>
      <xdr:row>0</xdr:row>
      <xdr:rowOff>175841</xdr:rowOff>
    </xdr:from>
    <xdr:to>
      <xdr:col>11</xdr:col>
      <xdr:colOff>12699</xdr:colOff>
      <xdr:row>5</xdr:row>
      <xdr:rowOff>163996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BED2CFD-D866-2249-9774-D6BC4F3FB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063119" y="175841"/>
          <a:ext cx="2789765" cy="185787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8</xdr:col>
      <xdr:colOff>976305</xdr:colOff>
      <xdr:row>0</xdr:row>
      <xdr:rowOff>57650</xdr:rowOff>
    </xdr:from>
    <xdr:to>
      <xdr:col>10</xdr:col>
      <xdr:colOff>558134</xdr:colOff>
      <xdr:row>0</xdr:row>
      <xdr:rowOff>320943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8127FE0-F47B-034A-92BF-528749529E2E}"/>
            </a:ext>
          </a:extLst>
        </xdr:cNvPr>
        <xdr:cNvSpPr txBox="1"/>
      </xdr:nvSpPr>
      <xdr:spPr>
        <a:xfrm>
          <a:off x="8114175" y="57650"/>
          <a:ext cx="1992478" cy="2632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solidFill>
                <a:schemeClr val="accent1">
                  <a:lumMod val="75000"/>
                </a:schemeClr>
              </a:solidFill>
            </a:rPr>
            <a:t>Number</a:t>
          </a:r>
          <a:r>
            <a:rPr lang="en-US" sz="1800" baseline="0">
              <a:solidFill>
                <a:schemeClr val="accent1">
                  <a:lumMod val="75000"/>
                </a:schemeClr>
              </a:solidFill>
            </a:rPr>
            <a:t> of Failures</a:t>
          </a:r>
          <a:endParaRPr lang="en-US" sz="18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4</xdr:col>
      <xdr:colOff>811206</xdr:colOff>
      <xdr:row>0</xdr:row>
      <xdr:rowOff>92457</xdr:rowOff>
    </xdr:from>
    <xdr:to>
      <xdr:col>7</xdr:col>
      <xdr:colOff>510628</xdr:colOff>
      <xdr:row>0</xdr:row>
      <xdr:rowOff>355750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557544B-0E75-534E-88A6-724C980B6624}"/>
            </a:ext>
          </a:extLst>
        </xdr:cNvPr>
        <xdr:cNvSpPr txBox="1"/>
      </xdr:nvSpPr>
      <xdr:spPr>
        <a:xfrm>
          <a:off x="4444817" y="92457"/>
          <a:ext cx="1992478" cy="2632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solidFill>
                <a:schemeClr val="accent1">
                  <a:lumMod val="75000"/>
                </a:schemeClr>
              </a:solidFill>
            </a:rPr>
            <a:t>Percent</a:t>
          </a:r>
          <a:r>
            <a:rPr lang="en-US" sz="1800" baseline="0">
              <a:solidFill>
                <a:schemeClr val="accent1">
                  <a:lumMod val="75000"/>
                </a:schemeClr>
              </a:solidFill>
            </a:rPr>
            <a:t> Complete</a:t>
          </a:r>
          <a:endParaRPr lang="en-US" sz="18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0.38222</cdr:x>
      <cdr:y>0.55394</cdr:y>
    </cdr:from>
    <cdr:to>
      <cdr:x>0.63556</cdr:x>
      <cdr:y>0.64431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8983513-DD6D-E24F-9AA9-959B865A65C9}"/>
            </a:ext>
          </a:extLst>
        </cdr:cNvPr>
        <cdr:cNvSpPr txBox="1"/>
      </cdr:nvSpPr>
      <cdr:spPr>
        <a:xfrm xmlns:a="http://schemas.openxmlformats.org/drawingml/2006/main">
          <a:off x="2569883" y="2838823"/>
          <a:ext cx="1703294" cy="463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0.35111</cdr:x>
      <cdr:y>0.62682</cdr:y>
    </cdr:from>
    <cdr:to>
      <cdr:x>0.67556</cdr:x>
      <cdr:y>0.74052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A6DAF9C-B06C-BE42-9BA2-562A1359986A}"/>
            </a:ext>
          </a:extLst>
        </cdr:cNvPr>
        <cdr:cNvSpPr txBox="1"/>
      </cdr:nvSpPr>
      <cdr:spPr>
        <a:xfrm xmlns:a="http://schemas.openxmlformats.org/drawingml/2006/main">
          <a:off x="2360706" y="3212353"/>
          <a:ext cx="2181412" cy="5827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0.33398</cdr:x>
      <cdr:y>0.48362</cdr:y>
    </cdr:from>
    <cdr:to>
      <cdr:x>0.68954</cdr:x>
      <cdr:y>0.6119</cdr:y>
    </cdr:to>
    <cdr:sp macro="" textlink="Log!$C$5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140522EC-141B-0240-B427-23505397967E}"/>
            </a:ext>
          </a:extLst>
        </cdr:cNvPr>
        <cdr:cNvSpPr txBox="1"/>
      </cdr:nvSpPr>
      <cdr:spPr>
        <a:xfrm xmlns:a="http://schemas.openxmlformats.org/drawingml/2006/main">
          <a:off x="2045946" y="2232771"/>
          <a:ext cx="2178091" cy="5922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AB567D65-100E-C54A-AF61-9FF69C99A79F}" type="TxLink">
            <a:rPr lang="en-US" sz="24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90%</a:t>
          </a:fld>
          <a:endParaRPr lang="en-US" sz="1800"/>
        </a:p>
      </cdr:txBody>
    </cdr:sp>
  </cdr:relSizeAnchor>
  <cdr:relSizeAnchor xmlns:cdr="http://schemas.openxmlformats.org/drawingml/2006/chartDrawing">
    <cdr:from>
      <cdr:x>0.16283</cdr:x>
      <cdr:y>0.45413</cdr:y>
    </cdr:from>
    <cdr:to>
      <cdr:x>0.21845</cdr:x>
      <cdr:y>0.50567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000F4268-B232-9B4F-B535-1AC9BE1D5FDB}"/>
            </a:ext>
          </a:extLst>
        </cdr:cNvPr>
        <cdr:cNvSpPr txBox="1"/>
      </cdr:nvSpPr>
      <cdr:spPr>
        <a:xfrm xmlns:a="http://schemas.openxmlformats.org/drawingml/2006/main">
          <a:off x="781352" y="1621627"/>
          <a:ext cx="266884" cy="184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/>
            <a:t>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0.38222</cdr:x>
      <cdr:y>0.55394</cdr:y>
    </cdr:from>
    <cdr:to>
      <cdr:x>0.63556</cdr:x>
      <cdr:y>0.64431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8983513-DD6D-E24F-9AA9-959B865A65C9}"/>
            </a:ext>
          </a:extLst>
        </cdr:cNvPr>
        <cdr:cNvSpPr txBox="1"/>
      </cdr:nvSpPr>
      <cdr:spPr>
        <a:xfrm xmlns:a="http://schemas.openxmlformats.org/drawingml/2006/main">
          <a:off x="2569883" y="2838823"/>
          <a:ext cx="1703294" cy="463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0.35111</cdr:x>
      <cdr:y>0.62682</cdr:y>
    </cdr:from>
    <cdr:to>
      <cdr:x>0.67556</cdr:x>
      <cdr:y>0.74052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A6DAF9C-B06C-BE42-9BA2-562A1359986A}"/>
            </a:ext>
          </a:extLst>
        </cdr:cNvPr>
        <cdr:cNvSpPr txBox="1"/>
      </cdr:nvSpPr>
      <cdr:spPr>
        <a:xfrm xmlns:a="http://schemas.openxmlformats.org/drawingml/2006/main">
          <a:off x="2360706" y="3212353"/>
          <a:ext cx="2181412" cy="5827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0.29295</cdr:x>
      <cdr:y>0.48713</cdr:y>
    </cdr:from>
    <cdr:to>
      <cdr:x>0.64851</cdr:x>
      <cdr:y>0.61541</cdr:y>
    </cdr:to>
    <cdr:sp macro="" textlink="Log!$E$29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140522EC-141B-0240-B427-23505397967E}"/>
            </a:ext>
          </a:extLst>
        </cdr:cNvPr>
        <cdr:cNvSpPr txBox="1"/>
      </cdr:nvSpPr>
      <cdr:spPr>
        <a:xfrm xmlns:a="http://schemas.openxmlformats.org/drawingml/2006/main">
          <a:off x="1541690" y="1761356"/>
          <a:ext cx="1871156" cy="463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FB6F8BA-322A-9341-AD36-97B3DCF85C6E}" type="TxLink">
            <a:rPr lang="en-US" sz="24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0</a:t>
          </a:fld>
          <a:endParaRPr lang="en-US" sz="166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"/>
  <sheetViews>
    <sheetView showGridLines="0" tabSelected="1" zoomScale="108" zoomScaleNormal="100" workbookViewId="0">
      <selection activeCell="D12" sqref="D11:D12"/>
    </sheetView>
  </sheetViews>
  <sheetFormatPr baseColWidth="10" defaultColWidth="9.1640625" defaultRowHeight="11" x14ac:dyDescent="0.15"/>
  <cols>
    <col min="1" max="1" width="10.5" style="8" customWidth="1"/>
    <col min="2" max="2" width="15.5" style="9" customWidth="1"/>
    <col min="3" max="3" width="12.6640625" style="6" customWidth="1"/>
    <col min="4" max="4" width="9.1640625" style="6" customWidth="1"/>
    <col min="5" max="5" width="14.1640625" style="9" customWidth="1"/>
    <col min="6" max="6" width="19.83203125" style="8" hidden="1" customWidth="1"/>
    <col min="7" max="9" width="15.83203125" style="9" customWidth="1"/>
    <col min="10" max="10" width="15.6640625" style="9" customWidth="1"/>
    <col min="11" max="11" width="69.5" style="9" customWidth="1"/>
    <col min="12" max="12" width="3.6640625" style="3" customWidth="1"/>
    <col min="13" max="16384" width="9.1640625" style="3"/>
  </cols>
  <sheetData>
    <row r="1" spans="1:11" s="1" customFormat="1" ht="66" customHeight="1" x14ac:dyDescent="0.15">
      <c r="A1" s="36" t="s">
        <v>33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" customFormat="1" ht="20" customHeight="1" x14ac:dyDescent="0.15">
      <c r="A2" s="28" t="s">
        <v>3</v>
      </c>
      <c r="B2" s="29"/>
      <c r="C2" s="28" t="s">
        <v>8</v>
      </c>
      <c r="D2" s="13"/>
      <c r="E2" s="12"/>
      <c r="F2" s="12"/>
      <c r="G2" s="12"/>
      <c r="H2" s="12"/>
      <c r="I2" s="12"/>
      <c r="J2" s="12"/>
      <c r="K2" s="12"/>
    </row>
    <row r="3" spans="1:11" s="1" customFormat="1" ht="20" customHeight="1" x14ac:dyDescent="0.15">
      <c r="A3" s="28" t="s">
        <v>4</v>
      </c>
      <c r="B3" s="29"/>
      <c r="C3" s="28" t="s">
        <v>34</v>
      </c>
      <c r="D3" s="13"/>
      <c r="E3" s="12"/>
      <c r="F3" s="12"/>
      <c r="G3" s="12"/>
      <c r="H3" s="12"/>
      <c r="I3" s="12"/>
      <c r="J3" s="12"/>
      <c r="K3" s="12"/>
    </row>
    <row r="4" spans="1:11" s="1" customFormat="1" ht="20" customHeight="1" x14ac:dyDescent="0.15">
      <c r="A4" s="28" t="s">
        <v>14</v>
      </c>
      <c r="B4" s="29"/>
      <c r="C4" s="28">
        <v>500</v>
      </c>
      <c r="D4" s="13"/>
      <c r="E4" s="12"/>
      <c r="F4" s="12"/>
      <c r="G4" s="12"/>
      <c r="H4" s="12"/>
      <c r="I4" s="12"/>
      <c r="J4" s="12"/>
      <c r="K4" s="12"/>
    </row>
    <row r="5" spans="1:11" s="1" customFormat="1" ht="20" customHeight="1" x14ac:dyDescent="0.15">
      <c r="A5" s="28" t="s">
        <v>15</v>
      </c>
      <c r="B5" s="29"/>
      <c r="C5" s="30">
        <f>C29/C4</f>
        <v>0.9</v>
      </c>
      <c r="D5" s="14"/>
      <c r="E5" s="12"/>
      <c r="F5" s="12"/>
      <c r="G5" s="12"/>
      <c r="H5" s="12"/>
      <c r="I5" s="12"/>
      <c r="J5" s="12"/>
      <c r="K5" s="12"/>
    </row>
    <row r="6" spans="1:11" s="1" customFormat="1" ht="20" customHeight="1" x14ac:dyDescent="0.15">
      <c r="A6" s="28" t="s">
        <v>16</v>
      </c>
      <c r="B6" s="29"/>
      <c r="C6" s="30">
        <f>1-C5</f>
        <v>9.9999999999999978E-2</v>
      </c>
      <c r="D6" s="14"/>
      <c r="E6" s="12"/>
      <c r="F6" s="12"/>
      <c r="G6" s="12"/>
      <c r="H6" s="12"/>
      <c r="I6" s="12"/>
      <c r="J6" s="12"/>
      <c r="K6" s="12"/>
    </row>
    <row r="7" spans="1:11" s="1" customFormat="1" ht="25" customHeight="1" x14ac:dyDescent="0.15">
      <c r="A7" s="13"/>
      <c r="B7" s="12"/>
      <c r="C7" s="14"/>
      <c r="D7" s="14"/>
      <c r="E7" s="12"/>
      <c r="F7" s="12"/>
      <c r="G7" s="12"/>
      <c r="H7" s="12"/>
      <c r="I7" s="12"/>
      <c r="J7" s="12"/>
      <c r="K7" s="12"/>
    </row>
    <row r="8" spans="1:11" s="1" customFormat="1" ht="2" customHeight="1" x14ac:dyDescent="0.15">
      <c r="A8" s="13"/>
      <c r="B8" s="12"/>
      <c r="C8" s="14"/>
      <c r="D8" s="14"/>
      <c r="E8" s="12"/>
      <c r="F8" s="12"/>
      <c r="G8" s="12"/>
      <c r="H8" s="12"/>
      <c r="I8" s="12"/>
      <c r="J8" s="12"/>
      <c r="K8" s="12"/>
    </row>
    <row r="9" spans="1:11" s="1" customFormat="1" ht="20" customHeight="1" x14ac:dyDescent="0.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30" customHeight="1" x14ac:dyDescent="0.15">
      <c r="A10" s="2" t="s">
        <v>2</v>
      </c>
      <c r="B10" s="2" t="s">
        <v>0</v>
      </c>
      <c r="C10" s="2" t="s">
        <v>6</v>
      </c>
      <c r="D10" s="2" t="s">
        <v>25</v>
      </c>
      <c r="E10" s="2" t="s">
        <v>5</v>
      </c>
      <c r="F10" s="10" t="s">
        <v>24</v>
      </c>
      <c r="G10" s="2" t="s">
        <v>11</v>
      </c>
      <c r="H10" s="2" t="s">
        <v>10</v>
      </c>
      <c r="I10" s="2" t="s">
        <v>9</v>
      </c>
      <c r="J10" s="2" t="s">
        <v>12</v>
      </c>
      <c r="K10" s="2" t="s">
        <v>13</v>
      </c>
    </row>
    <row r="11" spans="1:11" ht="20" customHeight="1" x14ac:dyDescent="0.15">
      <c r="A11" s="4">
        <v>100</v>
      </c>
      <c r="B11" s="31">
        <v>44537</v>
      </c>
      <c r="C11" s="5">
        <v>105</v>
      </c>
      <c r="D11" s="5">
        <f>C11-E11</f>
        <v>105</v>
      </c>
      <c r="E11" s="5">
        <v>0</v>
      </c>
      <c r="F11" s="11">
        <f>IF(D11&lt;&gt;0,D11/C11,0)</f>
        <v>1</v>
      </c>
      <c r="G11" s="5" t="s">
        <v>26</v>
      </c>
      <c r="H11" s="5" t="s">
        <v>27</v>
      </c>
      <c r="I11" s="5">
        <v>115</v>
      </c>
      <c r="J11" s="37" t="s">
        <v>32</v>
      </c>
      <c r="K11" s="5"/>
    </row>
    <row r="12" spans="1:11" ht="20" customHeight="1" x14ac:dyDescent="0.15">
      <c r="A12" s="4">
        <v>101</v>
      </c>
      <c r="B12" s="31">
        <v>44540</v>
      </c>
      <c r="C12" s="5">
        <f>55*4</f>
        <v>220</v>
      </c>
      <c r="D12" s="5">
        <f>C12-E12</f>
        <v>220</v>
      </c>
      <c r="E12" s="5">
        <v>0</v>
      </c>
      <c r="F12" s="11">
        <f>IF(D12&lt;&gt;0,D12/C12,0)</f>
        <v>1</v>
      </c>
      <c r="G12" s="5" t="s">
        <v>35</v>
      </c>
      <c r="H12" s="5" t="s">
        <v>36</v>
      </c>
      <c r="I12" s="5">
        <v>115</v>
      </c>
      <c r="J12" s="5"/>
      <c r="K12" s="5"/>
    </row>
    <row r="13" spans="1:11" ht="20" customHeight="1" x14ac:dyDescent="0.15">
      <c r="A13" s="4">
        <v>102</v>
      </c>
      <c r="B13" s="31">
        <v>44568</v>
      </c>
      <c r="C13" s="5">
        <v>110</v>
      </c>
      <c r="D13" s="5">
        <v>110</v>
      </c>
      <c r="E13" s="5">
        <v>0</v>
      </c>
      <c r="F13" s="11">
        <f>IF(D13&lt;&gt;0,D13/C13,0)</f>
        <v>1</v>
      </c>
      <c r="G13" s="5" t="s">
        <v>26</v>
      </c>
      <c r="H13" s="5" t="s">
        <v>27</v>
      </c>
      <c r="I13" s="5">
        <v>115</v>
      </c>
      <c r="J13" s="5"/>
      <c r="K13" s="5"/>
    </row>
    <row r="14" spans="1:11" ht="20" customHeight="1" x14ac:dyDescent="0.15">
      <c r="A14" s="4">
        <v>103</v>
      </c>
      <c r="B14" s="31">
        <v>44568</v>
      </c>
      <c r="C14" s="5">
        <v>15</v>
      </c>
      <c r="D14" s="5">
        <f>C14-E14</f>
        <v>15</v>
      </c>
      <c r="E14" s="5">
        <v>0</v>
      </c>
      <c r="F14" s="11">
        <f>IF(D14&lt;&gt;0,D14/C14,0)</f>
        <v>1</v>
      </c>
      <c r="G14" s="5" t="s">
        <v>35</v>
      </c>
      <c r="H14" s="5" t="s">
        <v>36</v>
      </c>
      <c r="I14" s="5"/>
      <c r="J14" s="5"/>
      <c r="K14" s="5"/>
    </row>
    <row r="15" spans="1:11" ht="20" customHeight="1" x14ac:dyDescent="0.15">
      <c r="A15" s="4">
        <v>104</v>
      </c>
      <c r="B15" s="5" t="s">
        <v>1</v>
      </c>
      <c r="C15" s="5">
        <v>0</v>
      </c>
      <c r="D15" s="5"/>
      <c r="E15" s="5">
        <v>0</v>
      </c>
      <c r="F15" s="11">
        <f t="shared" ref="F13:F28" si="0">IF(D15&lt;&gt;0,D15/C15,0)</f>
        <v>0</v>
      </c>
      <c r="G15" s="5"/>
      <c r="H15" s="5"/>
      <c r="I15" s="5"/>
      <c r="J15" s="5"/>
      <c r="K15" s="5"/>
    </row>
    <row r="16" spans="1:11" ht="20" customHeight="1" x14ac:dyDescent="0.15">
      <c r="A16" s="4">
        <v>105</v>
      </c>
      <c r="B16" s="5" t="s">
        <v>1</v>
      </c>
      <c r="C16" s="5">
        <v>0</v>
      </c>
      <c r="D16" s="5"/>
      <c r="E16" s="5">
        <v>0</v>
      </c>
      <c r="F16" s="11">
        <f t="shared" si="0"/>
        <v>0</v>
      </c>
      <c r="G16" s="5"/>
      <c r="H16" s="5"/>
      <c r="I16" s="5"/>
      <c r="J16" s="5"/>
      <c r="K16" s="5"/>
    </row>
    <row r="17" spans="1:22" ht="20" customHeight="1" x14ac:dyDescent="0.15">
      <c r="A17" s="4">
        <v>106</v>
      </c>
      <c r="B17" s="5" t="s">
        <v>1</v>
      </c>
      <c r="C17" s="5">
        <v>0</v>
      </c>
      <c r="D17" s="5"/>
      <c r="E17" s="5">
        <v>0</v>
      </c>
      <c r="F17" s="11">
        <f t="shared" si="0"/>
        <v>0</v>
      </c>
      <c r="G17" s="5"/>
      <c r="H17" s="5"/>
      <c r="I17" s="5"/>
      <c r="J17" s="5"/>
      <c r="K17" s="5"/>
    </row>
    <row r="18" spans="1:22" ht="20" customHeight="1" x14ac:dyDescent="0.15">
      <c r="A18" s="4">
        <v>107</v>
      </c>
      <c r="B18" s="5" t="s">
        <v>1</v>
      </c>
      <c r="C18" s="5">
        <v>0</v>
      </c>
      <c r="D18" s="5"/>
      <c r="E18" s="5">
        <v>0</v>
      </c>
      <c r="F18" s="11">
        <f t="shared" si="0"/>
        <v>0</v>
      </c>
      <c r="G18" s="5"/>
      <c r="H18" s="5"/>
      <c r="I18" s="5"/>
      <c r="J18" s="5"/>
      <c r="K18" s="5"/>
    </row>
    <row r="19" spans="1:22" s="6" customFormat="1" ht="20" customHeight="1" x14ac:dyDescent="0.15">
      <c r="A19" s="4">
        <v>108</v>
      </c>
      <c r="B19" s="5" t="s">
        <v>1</v>
      </c>
      <c r="C19" s="5">
        <v>0</v>
      </c>
      <c r="D19" s="5"/>
      <c r="E19" s="5">
        <v>0</v>
      </c>
      <c r="F19" s="11">
        <f t="shared" si="0"/>
        <v>0</v>
      </c>
      <c r="G19" s="5"/>
      <c r="H19" s="5"/>
      <c r="I19" s="5"/>
      <c r="J19" s="5"/>
      <c r="K19" s="5"/>
    </row>
    <row r="20" spans="1:22" s="6" customFormat="1" ht="20" customHeight="1" x14ac:dyDescent="0.15">
      <c r="A20" s="4">
        <v>109</v>
      </c>
      <c r="B20" s="5" t="s">
        <v>1</v>
      </c>
      <c r="C20" s="5">
        <v>0</v>
      </c>
      <c r="D20" s="5"/>
      <c r="E20" s="5">
        <v>0</v>
      </c>
      <c r="F20" s="11">
        <f t="shared" si="0"/>
        <v>0</v>
      </c>
      <c r="G20" s="5"/>
      <c r="H20" s="5"/>
      <c r="I20" s="5"/>
      <c r="J20" s="5"/>
      <c r="K20" s="5"/>
    </row>
    <row r="21" spans="1:22" s="6" customFormat="1" ht="20" customHeight="1" x14ac:dyDescent="0.15">
      <c r="A21" s="4">
        <v>110</v>
      </c>
      <c r="B21" s="5" t="s">
        <v>1</v>
      </c>
      <c r="C21" s="5">
        <v>0</v>
      </c>
      <c r="D21" s="5"/>
      <c r="E21" s="5">
        <v>0</v>
      </c>
      <c r="F21" s="11">
        <f t="shared" si="0"/>
        <v>0</v>
      </c>
      <c r="G21" s="5"/>
      <c r="H21" s="5"/>
      <c r="I21" s="5"/>
      <c r="J21" s="5"/>
      <c r="K21" s="5"/>
    </row>
    <row r="22" spans="1:22" s="6" customFormat="1" ht="20" customHeight="1" x14ac:dyDescent="0.15">
      <c r="A22" s="4">
        <v>111</v>
      </c>
      <c r="B22" s="5" t="s">
        <v>1</v>
      </c>
      <c r="C22" s="5">
        <v>0</v>
      </c>
      <c r="D22" s="5"/>
      <c r="E22" s="5">
        <v>0</v>
      </c>
      <c r="F22" s="11">
        <f t="shared" si="0"/>
        <v>0</v>
      </c>
      <c r="G22" s="5"/>
      <c r="H22" s="5"/>
      <c r="I22" s="5"/>
      <c r="J22" s="5"/>
      <c r="K22" s="5"/>
    </row>
    <row r="23" spans="1:22" s="6" customFormat="1" ht="20" customHeight="1" x14ac:dyDescent="0.15">
      <c r="A23" s="4">
        <v>112</v>
      </c>
      <c r="B23" s="5" t="s">
        <v>1</v>
      </c>
      <c r="C23" s="5">
        <v>0</v>
      </c>
      <c r="D23" s="5"/>
      <c r="E23" s="5">
        <v>0</v>
      </c>
      <c r="F23" s="11">
        <f t="shared" si="0"/>
        <v>0</v>
      </c>
      <c r="G23" s="5"/>
      <c r="H23" s="5"/>
      <c r="I23" s="5"/>
      <c r="J23" s="5"/>
      <c r="K23" s="5"/>
    </row>
    <row r="24" spans="1:22" s="6" customFormat="1" ht="20" customHeight="1" x14ac:dyDescent="0.15">
      <c r="A24" s="4">
        <v>113</v>
      </c>
      <c r="B24" s="5" t="s">
        <v>1</v>
      </c>
      <c r="C24" s="5">
        <v>0</v>
      </c>
      <c r="D24" s="5"/>
      <c r="E24" s="5">
        <v>0</v>
      </c>
      <c r="F24" s="11">
        <f t="shared" si="0"/>
        <v>0</v>
      </c>
      <c r="G24" s="5"/>
      <c r="H24" s="5"/>
      <c r="I24" s="5"/>
      <c r="J24" s="5"/>
      <c r="K24" s="5"/>
      <c r="V24" s="7"/>
    </row>
    <row r="25" spans="1:22" s="6" customFormat="1" ht="20" customHeight="1" x14ac:dyDescent="0.15">
      <c r="A25" s="4">
        <v>114</v>
      </c>
      <c r="B25" s="5" t="s">
        <v>1</v>
      </c>
      <c r="C25" s="5">
        <v>0</v>
      </c>
      <c r="D25" s="5"/>
      <c r="E25" s="5">
        <v>0</v>
      </c>
      <c r="F25" s="11">
        <f t="shared" si="0"/>
        <v>0</v>
      </c>
      <c r="G25" s="5"/>
      <c r="H25" s="5"/>
      <c r="I25" s="5"/>
      <c r="J25" s="5"/>
      <c r="K25" s="5"/>
    </row>
    <row r="26" spans="1:22" s="6" customFormat="1" ht="20" customHeight="1" x14ac:dyDescent="0.15">
      <c r="A26" s="4">
        <v>115</v>
      </c>
      <c r="B26" s="5" t="s">
        <v>1</v>
      </c>
      <c r="C26" s="5">
        <v>0</v>
      </c>
      <c r="D26" s="5"/>
      <c r="E26" s="5">
        <v>0</v>
      </c>
      <c r="F26" s="11">
        <f t="shared" si="0"/>
        <v>0</v>
      </c>
      <c r="G26" s="5"/>
      <c r="H26" s="5"/>
      <c r="I26" s="5"/>
      <c r="J26" s="5"/>
      <c r="K26" s="5"/>
    </row>
    <row r="27" spans="1:22" s="6" customFormat="1" ht="20" customHeight="1" x14ac:dyDescent="0.15">
      <c r="A27" s="4">
        <v>116</v>
      </c>
      <c r="B27" s="5" t="s">
        <v>1</v>
      </c>
      <c r="C27" s="5">
        <v>0</v>
      </c>
      <c r="D27" s="5"/>
      <c r="E27" s="5">
        <v>0</v>
      </c>
      <c r="F27" s="11">
        <f t="shared" si="0"/>
        <v>0</v>
      </c>
      <c r="G27" s="5"/>
      <c r="H27" s="5"/>
      <c r="I27" s="5"/>
      <c r="J27" s="5"/>
      <c r="K27" s="5"/>
    </row>
    <row r="28" spans="1:22" ht="20" customHeight="1" x14ac:dyDescent="0.15">
      <c r="A28" s="4">
        <v>117</v>
      </c>
      <c r="B28" s="5" t="s">
        <v>1</v>
      </c>
      <c r="C28" s="5">
        <v>0</v>
      </c>
      <c r="D28" s="5"/>
      <c r="E28" s="5">
        <v>0</v>
      </c>
      <c r="F28" s="11">
        <f t="shared" si="0"/>
        <v>0</v>
      </c>
      <c r="G28" s="5"/>
      <c r="H28" s="5"/>
      <c r="I28" s="5"/>
      <c r="J28" s="5"/>
      <c r="K28" s="5"/>
    </row>
    <row r="29" spans="1:22" s="35" customFormat="1" ht="20" customHeight="1" x14ac:dyDescent="0.15">
      <c r="A29" s="32" t="s">
        <v>7</v>
      </c>
      <c r="B29" s="33"/>
      <c r="C29" s="33">
        <f>SUM(C11:C28)</f>
        <v>450</v>
      </c>
      <c r="D29" s="33">
        <f>SUM(D11:D28)</f>
        <v>450</v>
      </c>
      <c r="E29" s="33">
        <f>SUM(E11:E28)</f>
        <v>0</v>
      </c>
      <c r="F29" s="34">
        <f>D29/C29</f>
        <v>1</v>
      </c>
      <c r="G29" s="33"/>
      <c r="H29" s="33"/>
      <c r="I29" s="33"/>
      <c r="J29" s="33"/>
      <c r="K29" s="33"/>
    </row>
    <row r="31" spans="1:22" ht="18" x14ac:dyDescent="0.15">
      <c r="A31" s="13"/>
    </row>
  </sheetData>
  <autoFilter ref="A10:K29" xr:uid="{00000000-0009-0000-0000-000000000000}"/>
  <conditionalFormatting sqref="F15:F28 G15:J29 I13:J14 A15:E29 A13:A14 A11:J12">
    <cfRule type="expression" dxfId="7" priority="18">
      <formula>MOD(ROW(),2)</formula>
    </cfRule>
  </conditionalFormatting>
  <conditionalFormatting sqref="V24">
    <cfRule type="expression" dxfId="6" priority="17">
      <formula>MOD(ROW(),2)</formula>
    </cfRule>
  </conditionalFormatting>
  <conditionalFormatting sqref="K11:K29">
    <cfRule type="expression" dxfId="5" priority="16">
      <formula>MOD(ROW(),2)</formula>
    </cfRule>
  </conditionalFormatting>
  <conditionalFormatting sqref="F16:F20">
    <cfRule type="expression" dxfId="4" priority="13">
      <formula>MOD(ROW(),2)</formula>
    </cfRule>
  </conditionalFormatting>
  <conditionalFormatting sqref="F21:F25">
    <cfRule type="expression" dxfId="3" priority="12">
      <formula>MOD(ROW(),2)</formula>
    </cfRule>
  </conditionalFormatting>
  <conditionalFormatting sqref="F26:F29">
    <cfRule type="expression" dxfId="2" priority="11">
      <formula>MOD(ROW(),2)</formula>
    </cfRule>
  </conditionalFormatting>
  <conditionalFormatting sqref="F11:F12 F15:F29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{417DD7D7-703B-4A5D-A323-47AE4A515D63}</x14:id>
        </ext>
      </extLst>
    </cfRule>
  </conditionalFormatting>
  <conditionalFormatting sqref="F29">
    <cfRule type="expression" dxfId="1" priority="3">
      <formula>MOD(ROW(),2)</formula>
    </cfRule>
  </conditionalFormatting>
  <conditionalFormatting sqref="B13:H14">
    <cfRule type="expression" dxfId="0" priority="2">
      <formula>MOD(ROW(),2)</formula>
    </cfRule>
  </conditionalFormatting>
  <conditionalFormatting sqref="F13:F1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{58E565B6-C7FB-9641-AFD1-C1CEF83A39D4}</x14:id>
        </ext>
      </extLst>
    </cfRule>
  </conditionalFormatting>
  <pageMargins left="0.25" right="0.25" top="0.25" bottom="0.25" header="0.3" footer="0.3"/>
  <pageSetup scale="64" orientation="landscape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17DD7D7-703B-4A5D-A323-47AE4A515D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F11:F12 F15:F29</xm:sqref>
        </x14:conditionalFormatting>
        <x14:conditionalFormatting xmlns:xm="http://schemas.microsoft.com/office/excel/2006/main">
          <x14:cfRule type="dataBar" id="{58E565B6-C7FB-9641-AFD1-C1CEF83A39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F13:F14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055A0-51EB-CD44-B58B-050E64F03CA2}">
  <dimension ref="A1:H12"/>
  <sheetViews>
    <sheetView showGridLines="0" workbookViewId="0">
      <selection activeCell="H8" sqref="H8"/>
    </sheetView>
  </sheetViews>
  <sheetFormatPr baseColWidth="10" defaultColWidth="8.83203125" defaultRowHeight="15" x14ac:dyDescent="0.2"/>
  <cols>
    <col min="1" max="1" width="17.83203125" style="15" bestFit="1" customWidth="1"/>
    <col min="2" max="2" width="15.5" style="15" customWidth="1"/>
    <col min="3" max="3" width="2.83203125" style="15" customWidth="1"/>
    <col min="4" max="4" width="17.33203125" style="15" customWidth="1"/>
    <col min="5" max="5" width="16.6640625" style="15" customWidth="1"/>
    <col min="6" max="6" width="2.83203125" style="15" customWidth="1"/>
    <col min="7" max="7" width="13.1640625" style="15" customWidth="1"/>
    <col min="8" max="16384" width="8.83203125" style="15"/>
  </cols>
  <sheetData>
    <row r="1" spans="1:8" x14ac:dyDescent="0.2">
      <c r="A1" s="25" t="s">
        <v>23</v>
      </c>
      <c r="B1" s="23" t="s">
        <v>22</v>
      </c>
      <c r="D1" s="25" t="s">
        <v>21</v>
      </c>
      <c r="E1" s="23" t="s">
        <v>20</v>
      </c>
      <c r="G1" s="24" t="s">
        <v>21</v>
      </c>
      <c r="H1" s="23" t="s">
        <v>20</v>
      </c>
    </row>
    <row r="2" spans="1:8" x14ac:dyDescent="0.2">
      <c r="A2" s="17" t="s">
        <v>31</v>
      </c>
      <c r="B2" s="16">
        <v>25</v>
      </c>
      <c r="D2" s="17">
        <v>10</v>
      </c>
      <c r="E2" s="16">
        <v>10</v>
      </c>
      <c r="G2" s="22" t="s">
        <v>19</v>
      </c>
      <c r="H2" s="26">
        <f>(Log!$C$5)*100</f>
        <v>90</v>
      </c>
    </row>
    <row r="3" spans="1:8" x14ac:dyDescent="0.2">
      <c r="A3" s="17" t="s">
        <v>30</v>
      </c>
      <c r="B3" s="16">
        <v>25</v>
      </c>
      <c r="D3" s="17">
        <f t="shared" ref="D3:D11" si="0">D2+10</f>
        <v>20</v>
      </c>
      <c r="E3" s="16">
        <v>10</v>
      </c>
      <c r="G3" s="21" t="s">
        <v>18</v>
      </c>
      <c r="H3" s="20">
        <v>2</v>
      </c>
    </row>
    <row r="4" spans="1:8" x14ac:dyDescent="0.2">
      <c r="A4" s="17" t="s">
        <v>29</v>
      </c>
      <c r="B4" s="16">
        <v>25</v>
      </c>
      <c r="D4" s="17">
        <f t="shared" si="0"/>
        <v>30</v>
      </c>
      <c r="E4" s="16">
        <v>10</v>
      </c>
      <c r="G4" s="19" t="s">
        <v>17</v>
      </c>
      <c r="H4" s="18">
        <f>200-H2-H3</f>
        <v>108</v>
      </c>
    </row>
    <row r="5" spans="1:8" x14ac:dyDescent="0.2">
      <c r="A5" s="17" t="s">
        <v>28</v>
      </c>
      <c r="B5" s="16">
        <v>25</v>
      </c>
      <c r="D5" s="17">
        <f t="shared" si="0"/>
        <v>40</v>
      </c>
      <c r="E5" s="16">
        <v>10</v>
      </c>
    </row>
    <row r="6" spans="1:8" x14ac:dyDescent="0.2">
      <c r="A6" s="17" t="s">
        <v>7</v>
      </c>
      <c r="B6" s="16">
        <f>SUBTOTAL(109,B2:B5)</f>
        <v>100</v>
      </c>
      <c r="D6" s="17">
        <f t="shared" si="0"/>
        <v>50</v>
      </c>
      <c r="E6" s="16">
        <v>10</v>
      </c>
      <c r="G6" s="24" t="s">
        <v>21</v>
      </c>
      <c r="H6" s="23" t="s">
        <v>20</v>
      </c>
    </row>
    <row r="7" spans="1:8" x14ac:dyDescent="0.2">
      <c r="D7" s="17">
        <f t="shared" si="0"/>
        <v>60</v>
      </c>
      <c r="E7" s="16">
        <v>10</v>
      </c>
      <c r="G7" s="22" t="s">
        <v>19</v>
      </c>
      <c r="H7" s="26" cm="1">
        <f t="array" ref="H7">_xlfn.IFS(Log!$E$29=0,85,Log!$E$29&gt;10,15, AND(Log!$E$29&gt;0,Log!$E$29&lt;5),62,AND(Log!$E$29&gt;=5,Log!$E$29&lt;=10),35)</f>
        <v>85</v>
      </c>
    </row>
    <row r="8" spans="1:8" x14ac:dyDescent="0.2">
      <c r="D8" s="17">
        <f t="shared" si="0"/>
        <v>70</v>
      </c>
      <c r="E8" s="16">
        <v>10</v>
      </c>
      <c r="G8" s="21" t="s">
        <v>18</v>
      </c>
      <c r="H8" s="20">
        <v>2</v>
      </c>
    </row>
    <row r="9" spans="1:8" x14ac:dyDescent="0.2">
      <c r="D9" s="17">
        <f t="shared" si="0"/>
        <v>80</v>
      </c>
      <c r="E9" s="16">
        <v>10</v>
      </c>
      <c r="G9" s="19" t="s">
        <v>17</v>
      </c>
      <c r="H9" s="18">
        <f>200-H7-H8</f>
        <v>113</v>
      </c>
    </row>
    <row r="10" spans="1:8" x14ac:dyDescent="0.2">
      <c r="D10" s="17">
        <f t="shared" si="0"/>
        <v>90</v>
      </c>
      <c r="E10" s="16">
        <v>10</v>
      </c>
    </row>
    <row r="11" spans="1:8" x14ac:dyDescent="0.2">
      <c r="D11" s="17">
        <f t="shared" si="0"/>
        <v>100</v>
      </c>
      <c r="E11" s="16">
        <v>10</v>
      </c>
    </row>
    <row r="12" spans="1:8" x14ac:dyDescent="0.2">
      <c r="D12" s="17" t="s">
        <v>7</v>
      </c>
      <c r="E12" s="16">
        <f>SUBTOTAL(109,Sheet1!$E$2:$E$11)</f>
        <v>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Log</vt:lpstr>
      <vt:lpstr>Sheet1</vt:lpstr>
      <vt:lpstr>Log!Print_Area</vt:lpstr>
    </vt:vector>
  </TitlesOfParts>
  <Company>Klariti.com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Risk Log</dc:title>
  <dc:creator>user</dc:creator>
  <cp:lastModifiedBy>Chris Monache</cp:lastModifiedBy>
  <cp:lastPrinted>2021-12-13T16:44:30Z</cp:lastPrinted>
  <dcterms:created xsi:type="dcterms:W3CDTF">2008-06-28T15:01:32Z</dcterms:created>
  <dcterms:modified xsi:type="dcterms:W3CDTF">2022-01-21T14:05:11Z</dcterms:modified>
</cp:coreProperties>
</file>